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clab\Stuba\Propagácia\3D- Excel-súťaž\"/>
    </mc:Choice>
  </mc:AlternateContent>
  <bookViews>
    <workbookView xWindow="0" yWindow="0" windowWidth="19200" windowHeight="11775"/>
  </bookViews>
  <sheets>
    <sheet name="Hárok1" sheetId="1" r:id="rId1"/>
  </sheets>
  <calcPr calcId="152511"/>
</workbook>
</file>

<file path=xl/calcChain.xml><?xml version="1.0" encoding="utf-8"?>
<calcChain xmlns="http://schemas.openxmlformats.org/spreadsheetml/2006/main">
  <c r="I11" i="1" l="1"/>
  <c r="K11" i="1" l="1"/>
  <c r="J6" i="1" s="1"/>
  <c r="J11" i="1"/>
  <c r="M6" i="1" s="1"/>
  <c r="N6" i="1"/>
  <c r="L6" i="1" l="1"/>
  <c r="K6" i="1"/>
  <c r="I6" i="1"/>
  <c r="G53" i="1" l="1"/>
  <c r="G39" i="1"/>
  <c r="G29" i="1"/>
  <c r="G45" i="1"/>
  <c r="G25" i="1"/>
  <c r="G35" i="1"/>
  <c r="G49" i="1"/>
  <c r="G31" i="1"/>
  <c r="G27" i="1"/>
  <c r="G41" i="1"/>
  <c r="G37" i="1"/>
  <c r="G33" i="1"/>
  <c r="G52" i="1"/>
  <c r="G48" i="1"/>
  <c r="G44" i="1"/>
  <c r="G30" i="1"/>
  <c r="G28" i="1"/>
  <c r="G26" i="1"/>
  <c r="G24" i="1"/>
  <c r="G40" i="1"/>
  <c r="G38" i="1"/>
  <c r="G36" i="1"/>
  <c r="G34" i="1"/>
  <c r="G32" i="1"/>
  <c r="F32" i="1"/>
  <c r="F33" i="1"/>
  <c r="F34" i="1"/>
  <c r="F35" i="1"/>
  <c r="F36" i="1"/>
  <c r="F37" i="1"/>
  <c r="F38" i="1"/>
  <c r="F39" i="1"/>
  <c r="F40" i="1"/>
  <c r="F41" i="1"/>
  <c r="F24" i="1"/>
  <c r="F25" i="1"/>
  <c r="F26" i="1"/>
  <c r="F27" i="1"/>
  <c r="F28" i="1"/>
  <c r="F29" i="1"/>
  <c r="F30" i="1"/>
  <c r="F31" i="1"/>
  <c r="F44" i="1"/>
  <c r="F45" i="1"/>
  <c r="F48" i="1"/>
  <c r="F49" i="1"/>
  <c r="F52" i="1"/>
  <c r="F53" i="1"/>
</calcChain>
</file>

<file path=xl/sharedStrings.xml><?xml version="1.0" encoding="utf-8"?>
<sst xmlns="http://schemas.openxmlformats.org/spreadsheetml/2006/main" count="26" uniqueCount="26">
  <si>
    <t>x</t>
  </si>
  <si>
    <t>y</t>
  </si>
  <si>
    <t>z</t>
  </si>
  <si>
    <t>x'</t>
  </si>
  <si>
    <t>y'</t>
  </si>
  <si>
    <t>γ</t>
  </si>
  <si>
    <t>α</t>
  </si>
  <si>
    <t>β</t>
  </si>
  <si>
    <t>[°deg]</t>
  </si>
  <si>
    <t>[°rad]</t>
  </si>
  <si>
    <t>3D</t>
  </si>
  <si>
    <t>2D</t>
  </si>
  <si>
    <t>čiara osi x</t>
  </si>
  <si>
    <t>čiara osi z</t>
  </si>
  <si>
    <t>čiara osi y</t>
  </si>
  <si>
    <r>
      <t>p</t>
    </r>
    <r>
      <rPr>
        <b/>
        <vertAlign val="subscript"/>
        <sz val="10"/>
        <color indexed="8"/>
        <rFont val="Calibri"/>
        <family val="2"/>
        <charset val="238"/>
      </rPr>
      <t>1</t>
    </r>
  </si>
  <si>
    <r>
      <t>p</t>
    </r>
    <r>
      <rPr>
        <b/>
        <vertAlign val="subscript"/>
        <sz val="10"/>
        <color indexed="8"/>
        <rFont val="Calibri"/>
        <family val="2"/>
        <charset val="238"/>
      </rPr>
      <t>2</t>
    </r>
  </si>
  <si>
    <r>
      <t>q</t>
    </r>
    <r>
      <rPr>
        <b/>
        <vertAlign val="subscript"/>
        <sz val="10"/>
        <color indexed="8"/>
        <rFont val="Calibri"/>
        <family val="2"/>
        <charset val="238"/>
      </rPr>
      <t>1</t>
    </r>
  </si>
  <si>
    <r>
      <t>q</t>
    </r>
    <r>
      <rPr>
        <b/>
        <vertAlign val="subscript"/>
        <sz val="10"/>
        <color indexed="8"/>
        <rFont val="Calibri"/>
        <family val="2"/>
        <charset val="238"/>
      </rPr>
      <t>2</t>
    </r>
  </si>
  <si>
    <r>
      <t>r</t>
    </r>
    <r>
      <rPr>
        <b/>
        <vertAlign val="subscript"/>
        <sz val="10"/>
        <color indexed="8"/>
        <rFont val="Calibri"/>
        <family val="2"/>
        <charset val="238"/>
      </rPr>
      <t>1</t>
    </r>
  </si>
  <si>
    <r>
      <t>r</t>
    </r>
    <r>
      <rPr>
        <b/>
        <vertAlign val="subscript"/>
        <sz val="10"/>
        <color indexed="8"/>
        <rFont val="Calibri"/>
        <family val="2"/>
        <charset val="238"/>
      </rPr>
      <t>2</t>
    </r>
  </si>
  <si>
    <t>spojnice hrán</t>
  </si>
  <si>
    <t>Meno:</t>
  </si>
  <si>
    <t>Kto vypracoval tento dokument</t>
  </si>
  <si>
    <t>Koeficienty premietania</t>
  </si>
  <si>
    <t>súradnice atómov v mriežke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</si>
</sst>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17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4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color indexed="17"/>
      <name val="Calibri"/>
      <family val="2"/>
      <charset val="238"/>
    </font>
    <font>
      <sz val="10"/>
      <color indexed="4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vertAlign val="subscript"/>
      <sz val="10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00B0F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8"/>
      <color indexed="8"/>
      <name val="Segoe Script"/>
      <family val="2"/>
      <charset val="238"/>
    </font>
    <font>
      <b/>
      <sz val="10"/>
      <color rgb="FF00B0F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0"/>
      <color rgb="FF00B05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0" fontId="14" fillId="3" borderId="18" xfId="0" applyFont="1" applyFill="1" applyBorder="1" applyAlignment="1">
      <alignment horizontal="center"/>
    </xf>
    <xf numFmtId="0" fontId="14" fillId="3" borderId="21" xfId="0" applyFont="1" applyFill="1" applyBorder="1" applyAlignment="1">
      <alignment horizontal="center"/>
    </xf>
    <xf numFmtId="0" fontId="14" fillId="3" borderId="24" xfId="0" applyFont="1" applyFill="1" applyBorder="1" applyAlignment="1">
      <alignment horizontal="center"/>
    </xf>
    <xf numFmtId="0" fontId="18" fillId="3" borderId="21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20" xfId="0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19" fillId="3" borderId="20" xfId="0" applyFont="1" applyFill="1" applyBorder="1" applyAlignment="1">
      <alignment horizontal="center"/>
    </xf>
    <xf numFmtId="0" fontId="20" fillId="3" borderId="16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20" fillId="3" borderId="22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FFFF99"/>
      <color rgb="FFFFFFE7"/>
      <color rgb="FFFF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646726213587909E-2"/>
          <c:y val="4.4337319243604005E-2"/>
          <c:w val="0.90991257833784467"/>
          <c:h val="0.90797546012269936"/>
        </c:manualLayout>
      </c:layout>
      <c:scatterChart>
        <c:scatterStyle val="lineMarker"/>
        <c:varyColors val="0"/>
        <c:ser>
          <c:idx val="0"/>
          <c:order val="0"/>
          <c:tx>
            <c:v>os x</c:v>
          </c:tx>
          <c:spPr>
            <a:ln w="12700">
              <a:solidFill>
                <a:srgbClr val="339966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Hárok1!$F$44:$F$45</c:f>
              <c:numCache>
                <c:formatCode>General</c:formatCode>
                <c:ptCount val="2"/>
                <c:pt idx="0">
                  <c:v>6.431264477253458E-2</c:v>
                </c:pt>
                <c:pt idx="1">
                  <c:v>-0.32156322386267289</c:v>
                </c:pt>
              </c:numCache>
            </c:numRef>
          </c:xVal>
          <c:yVal>
            <c:numRef>
              <c:f>Hárok1!$G$44:$G$45</c:f>
              <c:numCache>
                <c:formatCode>General</c:formatCode>
                <c:ptCount val="2"/>
                <c:pt idx="0">
                  <c:v>3.2512786621799579E-2</c:v>
                </c:pt>
                <c:pt idx="1">
                  <c:v>-0.16256393310899789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ECA-4FEF-B9B6-522CB078035F}"/>
            </c:ext>
          </c:extLst>
        </c:ser>
        <c:ser>
          <c:idx val="3"/>
          <c:order val="1"/>
          <c:tx>
            <c:v>os y</c:v>
          </c:tx>
          <c:spPr>
            <a:ln w="12700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Hárok1!$F$48:$F$49</c:f>
              <c:numCache>
                <c:formatCode>General</c:formatCode>
                <c:ptCount val="2"/>
                <c:pt idx="0">
                  <c:v>-7.6575999649771354E-2</c:v>
                </c:pt>
                <c:pt idx="1">
                  <c:v>0.38287999824885671</c:v>
                </c:pt>
              </c:numCache>
            </c:numRef>
          </c:xVal>
          <c:yVal>
            <c:numRef>
              <c:f>Hárok1!$G$48:$G$49</c:f>
              <c:numCache>
                <c:formatCode>General</c:formatCode>
                <c:ptCount val="2"/>
                <c:pt idx="0">
                  <c:v>2.7305987595804822E-2</c:v>
                </c:pt>
                <c:pt idx="1">
                  <c:v>-0.1365299379790241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CA-4FEF-B9B6-522CB078035F}"/>
            </c:ext>
          </c:extLst>
        </c:ser>
        <c:ser>
          <c:idx val="2"/>
          <c:order val="2"/>
          <c:tx>
            <c:v>os z</c:v>
          </c:tx>
          <c:spPr>
            <a:ln w="12700">
              <a:solidFill>
                <a:srgbClr val="00CCFF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Hárok1!$F$52:$F$53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Hárok1!$G$52:$G$53</c:f>
              <c:numCache>
                <c:formatCode>General</c:formatCode>
                <c:ptCount val="2"/>
                <c:pt idx="0">
                  <c:v>-9.0538951548508037E-2</c:v>
                </c:pt>
                <c:pt idx="1">
                  <c:v>0.45269475774254014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ECA-4FEF-B9B6-522CB078035F}"/>
            </c:ext>
          </c:extLst>
        </c:ser>
        <c:ser>
          <c:idx val="1"/>
          <c:order val="3"/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xVal>
            <c:numRef>
              <c:f>Hárok1!$F$32:$F$36</c:f>
              <c:numCache>
                <c:formatCode>General</c:formatCode>
                <c:ptCount val="5"/>
                <c:pt idx="0">
                  <c:v>0</c:v>
                </c:pt>
                <c:pt idx="1">
                  <c:v>-0.26046621132876507</c:v>
                </c:pt>
                <c:pt idx="2">
                  <c:v>4.9666587252808869E-2</c:v>
                </c:pt>
                <c:pt idx="3">
                  <c:v>0.31013279858157394</c:v>
                </c:pt>
                <c:pt idx="4">
                  <c:v>0</c:v>
                </c:pt>
              </c:numCache>
            </c:numRef>
          </c:xVal>
          <c:yVal>
            <c:numRef>
              <c:f>Hárok1!$G$32:$G$36</c:f>
              <c:numCache>
                <c:formatCode>General</c:formatCode>
                <c:ptCount val="5"/>
                <c:pt idx="0">
                  <c:v>0</c:v>
                </c:pt>
                <c:pt idx="1">
                  <c:v>-0.13167678581828829</c:v>
                </c:pt>
                <c:pt idx="2">
                  <c:v>-0.24226603558129783</c:v>
                </c:pt>
                <c:pt idx="3">
                  <c:v>-0.11058924976300953</c:v>
                </c:pt>
                <c:pt idx="4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ECA-4FEF-B9B6-522CB078035F}"/>
            </c:ext>
          </c:extLst>
        </c:ser>
        <c:ser>
          <c:idx val="4"/>
          <c:order val="4"/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xVal>
            <c:numRef>
              <c:f>Hárok1!$F$37:$F$41</c:f>
              <c:numCache>
                <c:formatCode>General</c:formatCode>
                <c:ptCount val="5"/>
                <c:pt idx="0">
                  <c:v>0</c:v>
                </c:pt>
                <c:pt idx="1">
                  <c:v>-0.26046621132876507</c:v>
                </c:pt>
                <c:pt idx="2">
                  <c:v>4.9666587252808869E-2</c:v>
                </c:pt>
                <c:pt idx="3">
                  <c:v>0.31013279858157394</c:v>
                </c:pt>
                <c:pt idx="4">
                  <c:v>0</c:v>
                </c:pt>
              </c:numCache>
            </c:numRef>
          </c:xVal>
          <c:yVal>
            <c:numRef>
              <c:f>Hárok1!$G$37:$G$41</c:f>
              <c:numCache>
                <c:formatCode>General</c:formatCode>
                <c:ptCount val="5"/>
                <c:pt idx="0">
                  <c:v>0.36668275377145754</c:v>
                </c:pt>
                <c:pt idx="1">
                  <c:v>0.23500596795316925</c:v>
                </c:pt>
                <c:pt idx="2">
                  <c:v>0.1244167181901597</c:v>
                </c:pt>
                <c:pt idx="3">
                  <c:v>0.25609350400844799</c:v>
                </c:pt>
                <c:pt idx="4">
                  <c:v>0.36668275377145754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ECA-4FEF-B9B6-522CB078035F}"/>
            </c:ext>
          </c:extLst>
        </c:ser>
        <c:ser>
          <c:idx val="9"/>
          <c:order val="5"/>
          <c:spPr>
            <a:ln>
              <a:noFill/>
            </a:ln>
          </c:spPr>
          <c:marker>
            <c:symbol val="circle"/>
            <c:size val="1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xVal>
            <c:numRef>
              <c:f>Hárok1!$F$8:$F$21</c:f>
              <c:numCache>
                <c:formatCode>General</c:formatCode>
                <c:ptCount val="14"/>
              </c:numCache>
            </c:numRef>
          </c:xVal>
          <c:yVal>
            <c:numRef>
              <c:f>Hárok1!$G$8:$G$21</c:f>
              <c:numCache>
                <c:formatCode>General</c:formatCode>
                <c:ptCount val="14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ECA-4FEF-B9B6-522CB078035F}"/>
            </c:ext>
          </c:extLst>
        </c:ser>
        <c:ser>
          <c:idx val="5"/>
          <c:order val="6"/>
          <c:tx>
            <c:v>spojnica 1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xVal>
            <c:numRef>
              <c:f>Hárok1!$F$24:$F$25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Hárok1!$G$24:$G$25</c:f>
              <c:numCache>
                <c:formatCode>General</c:formatCode>
                <c:ptCount val="2"/>
                <c:pt idx="0">
                  <c:v>0</c:v>
                </c:pt>
                <c:pt idx="1">
                  <c:v>0.36668275377145754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ECA-4FEF-B9B6-522CB078035F}"/>
            </c:ext>
          </c:extLst>
        </c:ser>
        <c:ser>
          <c:idx val="6"/>
          <c:order val="7"/>
          <c:tx>
            <c:v>spojnica 2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xVal>
            <c:numRef>
              <c:f>Hárok1!$F$26:$F$27</c:f>
              <c:numCache>
                <c:formatCode>General</c:formatCode>
                <c:ptCount val="2"/>
                <c:pt idx="0">
                  <c:v>-0.26046621132876507</c:v>
                </c:pt>
                <c:pt idx="1">
                  <c:v>-0.26046621132876507</c:v>
                </c:pt>
              </c:numCache>
            </c:numRef>
          </c:xVal>
          <c:yVal>
            <c:numRef>
              <c:f>Hárok1!$G$26:$G$27</c:f>
              <c:numCache>
                <c:formatCode>General</c:formatCode>
                <c:ptCount val="2"/>
                <c:pt idx="0">
                  <c:v>-0.13167678581828829</c:v>
                </c:pt>
                <c:pt idx="1">
                  <c:v>0.23500596795316925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ECA-4FEF-B9B6-522CB078035F}"/>
            </c:ext>
          </c:extLst>
        </c:ser>
        <c:ser>
          <c:idx val="7"/>
          <c:order val="8"/>
          <c:tx>
            <c:v>spojnica 3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xVal>
            <c:numRef>
              <c:f>Hárok1!$F$28:$F$29</c:f>
              <c:numCache>
                <c:formatCode>General</c:formatCode>
                <c:ptCount val="2"/>
                <c:pt idx="0">
                  <c:v>4.9666587252808869E-2</c:v>
                </c:pt>
                <c:pt idx="1">
                  <c:v>4.9666587252808869E-2</c:v>
                </c:pt>
              </c:numCache>
            </c:numRef>
          </c:xVal>
          <c:yVal>
            <c:numRef>
              <c:f>Hárok1!$G$28:$G$29</c:f>
              <c:numCache>
                <c:formatCode>General</c:formatCode>
                <c:ptCount val="2"/>
                <c:pt idx="0">
                  <c:v>-0.24226603558129783</c:v>
                </c:pt>
                <c:pt idx="1">
                  <c:v>0.1244167181901597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ECA-4FEF-B9B6-522CB078035F}"/>
            </c:ext>
          </c:extLst>
        </c:ser>
        <c:ser>
          <c:idx val="8"/>
          <c:order val="9"/>
          <c:tx>
            <c:v>spojnica 4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xVal>
            <c:numRef>
              <c:f>Hárok1!$F$30:$F$31</c:f>
              <c:numCache>
                <c:formatCode>General</c:formatCode>
                <c:ptCount val="2"/>
                <c:pt idx="0">
                  <c:v>0.31013279858157394</c:v>
                </c:pt>
                <c:pt idx="1">
                  <c:v>0.31013279858157394</c:v>
                </c:pt>
              </c:numCache>
            </c:numRef>
          </c:xVal>
          <c:yVal>
            <c:numRef>
              <c:f>Hárok1!$G$30:$G$31</c:f>
              <c:numCache>
                <c:formatCode>General</c:formatCode>
                <c:ptCount val="2"/>
                <c:pt idx="0">
                  <c:v>-0.11058924976300953</c:v>
                </c:pt>
                <c:pt idx="1">
                  <c:v>0.25609350400844799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EECA-4FEF-B9B6-522CB0780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695856"/>
        <c:axId val="131697032"/>
      </c:scatterChart>
      <c:valAx>
        <c:axId val="131695856"/>
        <c:scaling>
          <c:orientation val="minMax"/>
          <c:max val="0.60000000000000009"/>
          <c:min val="-0.60000000000000009"/>
        </c:scaling>
        <c:delete val="1"/>
        <c:axPos val="b"/>
        <c:numFmt formatCode="General" sourceLinked="1"/>
        <c:majorTickMark val="out"/>
        <c:minorTickMark val="none"/>
        <c:tickLblPos val="nextTo"/>
        <c:crossAx val="131697032"/>
        <c:crosses val="autoZero"/>
        <c:crossBetween val="midCat"/>
        <c:majorUnit val="0.1"/>
      </c:valAx>
      <c:valAx>
        <c:axId val="131697032"/>
        <c:scaling>
          <c:orientation val="minMax"/>
          <c:max val="0.60000000000000009"/>
          <c:min val="-0.60000000000000009"/>
        </c:scaling>
        <c:delete val="1"/>
        <c:axPos val="l"/>
        <c:numFmt formatCode="General" sourceLinked="1"/>
        <c:majorTickMark val="out"/>
        <c:minorTickMark val="none"/>
        <c:tickLblPos val="nextTo"/>
        <c:crossAx val="131695856"/>
        <c:crosses val="autoZero"/>
        <c:crossBetween val="midCat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croll" dx="21" fmlaLink="$I$10" inc="5" max="360" page="5" val="25"/>
</file>

<file path=xl/ctrlProps/ctrlProp2.xml><?xml version="1.0" encoding="utf-8"?>
<formControlPr xmlns="http://schemas.microsoft.com/office/spreadsheetml/2009/9/main" objectType="Scroll" dx="21" fmlaLink="$K$10" horiz="1" inc="5" max="360" page="10" val="50"/>
</file>

<file path=xl/ctrlProps/ctrlProp3.xml><?xml version="1.0" encoding="utf-8"?>
<formControlPr xmlns="http://schemas.microsoft.com/office/spreadsheetml/2009/9/main" objectType="Spin" dx="21" fmlaLink="$J$10" max="90" page="1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14</xdr:row>
          <xdr:rowOff>76200</xdr:rowOff>
        </xdr:from>
        <xdr:to>
          <xdr:col>14</xdr:col>
          <xdr:colOff>400050</xdr:colOff>
          <xdr:row>29</xdr:row>
          <xdr:rowOff>152400</xdr:rowOff>
        </xdr:to>
        <xdr:sp macro="" textlink="">
          <xdr:nvSpPr>
            <xdr:cNvPr id="1044" name="Scroll Bar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428625</xdr:colOff>
          <xdr:row>32</xdr:row>
          <xdr:rowOff>114300</xdr:rowOff>
        </xdr:from>
        <xdr:to>
          <xdr:col>13</xdr:col>
          <xdr:colOff>381000</xdr:colOff>
          <xdr:row>33</xdr:row>
          <xdr:rowOff>123825</xdr:rowOff>
        </xdr:to>
        <xdr:sp macro="" textlink="">
          <xdr:nvSpPr>
            <xdr:cNvPr id="1046" name="Scroll Bar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8</xdr:col>
      <xdr:colOff>27772</xdr:colOff>
      <xdr:row>13</xdr:row>
      <xdr:rowOff>9283</xdr:rowOff>
    </xdr:from>
    <xdr:to>
      <xdr:col>13</xdr:col>
      <xdr:colOff>594981</xdr:colOff>
      <xdr:row>31</xdr:row>
      <xdr:rowOff>176283</xdr:rowOff>
    </xdr:to>
    <xdr:graphicFrame macro="">
      <xdr:nvGraphicFramePr>
        <xdr:cNvPr id="1048" name="Graf 2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11</xdr:row>
          <xdr:rowOff>38100</xdr:rowOff>
        </xdr:from>
        <xdr:to>
          <xdr:col>9</xdr:col>
          <xdr:colOff>485775</xdr:colOff>
          <xdr:row>12</xdr:row>
          <xdr:rowOff>133350</xdr:rowOff>
        </xdr:to>
        <xdr:sp macro="" textlink="">
          <xdr:nvSpPr>
            <xdr:cNvPr id="1047" name="Spinner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93"/>
  <sheetViews>
    <sheetView tabSelected="1" zoomScale="85" zoomScaleNormal="85" workbookViewId="0">
      <selection activeCell="K11" sqref="K11"/>
    </sheetView>
  </sheetViews>
  <sheetFormatPr defaultRowHeight="15" x14ac:dyDescent="0.25"/>
  <cols>
    <col min="1" max="1" width="9.140625" style="4"/>
    <col min="2" max="2" width="9.140625" style="1"/>
    <col min="3" max="3" width="9.140625" style="2"/>
    <col min="4" max="4" width="9.140625" style="3"/>
    <col min="5" max="16384" width="9.140625" style="4"/>
  </cols>
  <sheetData>
    <row r="2" spans="2:14" x14ac:dyDescent="0.25">
      <c r="B2" s="42" t="s">
        <v>22</v>
      </c>
      <c r="C2" s="67" t="s">
        <v>23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4" spans="2:14" x14ac:dyDescent="0.25">
      <c r="B4" s="77" t="s">
        <v>10</v>
      </c>
      <c r="C4" s="77"/>
      <c r="D4" s="77"/>
      <c r="F4" s="68" t="s">
        <v>11</v>
      </c>
      <c r="G4" s="68"/>
      <c r="I4" s="68" t="s">
        <v>24</v>
      </c>
      <c r="J4" s="68"/>
      <c r="K4" s="68"/>
      <c r="L4" s="68"/>
      <c r="M4" s="68"/>
      <c r="N4" s="68"/>
    </row>
    <row r="5" spans="2:14" x14ac:dyDescent="0.25">
      <c r="B5" s="12" t="s">
        <v>0</v>
      </c>
      <c r="C5" s="13" t="s">
        <v>1</v>
      </c>
      <c r="D5" s="14" t="s">
        <v>2</v>
      </c>
      <c r="E5" s="8"/>
      <c r="F5" s="16" t="s">
        <v>3</v>
      </c>
      <c r="G5" s="16" t="s">
        <v>4</v>
      </c>
      <c r="H5" s="8"/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2:14" x14ac:dyDescent="0.25">
      <c r="B6" s="5"/>
      <c r="C6" s="6"/>
      <c r="D6" s="7"/>
      <c r="E6" s="8"/>
      <c r="F6" s="8"/>
      <c r="G6" s="8"/>
      <c r="H6" s="8"/>
      <c r="I6" s="18">
        <f>(-COS(J11))*(COS(K11))</f>
        <v>-0.64312644772534577</v>
      </c>
      <c r="J6" s="18">
        <f>(COS(K11))*(-SIN(J11))*(-SIN(I11))+(SIN(K11))*(COS(I11))</f>
        <v>-0.32512786621799578</v>
      </c>
      <c r="K6" s="18">
        <f>(SIN(K11))*(COS(J11))</f>
        <v>0.76575999649771342</v>
      </c>
      <c r="L6" s="18">
        <f>(-SIN(K11))*(-SIN(J11))*(-SIN(I11))+(COS(K11))*(COS(I11))</f>
        <v>-0.2730598759580482</v>
      </c>
      <c r="M6" s="18">
        <f>(-SIN(J11))</f>
        <v>0</v>
      </c>
      <c r="N6" s="18">
        <f>(COS(J11))*(-SIN(I11))</f>
        <v>0.90538951548508029</v>
      </c>
    </row>
    <row r="7" spans="2:14" x14ac:dyDescent="0.25">
      <c r="B7" s="74" t="s">
        <v>25</v>
      </c>
      <c r="C7" s="75"/>
      <c r="D7" s="76"/>
      <c r="E7" s="8"/>
      <c r="F7" s="8"/>
      <c r="G7" s="8"/>
      <c r="H7" s="8"/>
    </row>
    <row r="8" spans="2:14" x14ac:dyDescent="0.25">
      <c r="B8" s="63"/>
      <c r="C8" s="59"/>
      <c r="D8" s="55"/>
      <c r="E8" s="8"/>
      <c r="F8" s="47"/>
      <c r="G8" s="48"/>
      <c r="H8" s="8"/>
      <c r="I8" s="8"/>
      <c r="J8" s="8"/>
      <c r="K8" s="8"/>
      <c r="L8" s="8"/>
      <c r="M8" s="8"/>
      <c r="N8" s="8"/>
    </row>
    <row r="9" spans="2:14" ht="15" customHeight="1" x14ac:dyDescent="0.35">
      <c r="B9" s="64"/>
      <c r="C9" s="60"/>
      <c r="D9" s="56"/>
      <c r="E9" s="8"/>
      <c r="F9" s="49"/>
      <c r="G9" s="50"/>
      <c r="H9" s="8"/>
      <c r="I9" s="53" t="s">
        <v>6</v>
      </c>
      <c r="J9" s="54" t="s">
        <v>7</v>
      </c>
      <c r="K9" s="53" t="s">
        <v>5</v>
      </c>
    </row>
    <row r="10" spans="2:14" x14ac:dyDescent="0.25">
      <c r="B10" s="64"/>
      <c r="C10" s="60"/>
      <c r="D10" s="56"/>
      <c r="E10" s="8"/>
      <c r="F10" s="49"/>
      <c r="G10" s="50"/>
      <c r="H10" s="8"/>
      <c r="I10" s="11">
        <v>25</v>
      </c>
      <c r="J10" s="11">
        <v>0</v>
      </c>
      <c r="K10" s="11">
        <v>50</v>
      </c>
      <c r="L10" s="9" t="s">
        <v>8</v>
      </c>
      <c r="M10" s="8"/>
    </row>
    <row r="11" spans="2:14" x14ac:dyDescent="0.25">
      <c r="B11" s="64"/>
      <c r="C11" s="60"/>
      <c r="D11" s="56"/>
      <c r="E11" s="8"/>
      <c r="F11" s="49"/>
      <c r="G11" s="50"/>
      <c r="H11" s="8"/>
      <c r="I11" s="10">
        <f>4.71-((6.28/360)*I10)</f>
        <v>4.2738888888888891</v>
      </c>
      <c r="J11" s="10">
        <f>(6.28/360)*J10</f>
        <v>0</v>
      </c>
      <c r="K11" s="10">
        <f>(6.28/360)*K10</f>
        <v>0.87222222222222234</v>
      </c>
      <c r="L11" s="4" t="s">
        <v>9</v>
      </c>
      <c r="M11" s="8"/>
    </row>
    <row r="12" spans="2:14" x14ac:dyDescent="0.25">
      <c r="B12" s="64"/>
      <c r="C12" s="60"/>
      <c r="D12" s="56"/>
      <c r="E12" s="8"/>
      <c r="F12" s="49"/>
      <c r="G12" s="50"/>
      <c r="H12" s="8"/>
      <c r="I12" s="10"/>
      <c r="J12" s="10"/>
      <c r="K12" s="10"/>
      <c r="M12" s="8"/>
    </row>
    <row r="13" spans="2:14" x14ac:dyDescent="0.25">
      <c r="B13" s="66"/>
      <c r="C13" s="62"/>
      <c r="D13" s="58"/>
      <c r="E13" s="8"/>
      <c r="F13" s="49"/>
      <c r="G13" s="50"/>
      <c r="H13" s="8"/>
    </row>
    <row r="14" spans="2:14" x14ac:dyDescent="0.25">
      <c r="B14" s="64"/>
      <c r="C14" s="60"/>
      <c r="D14" s="56"/>
      <c r="E14" s="8"/>
      <c r="F14" s="49"/>
      <c r="G14" s="50"/>
    </row>
    <row r="15" spans="2:14" x14ac:dyDescent="0.25">
      <c r="B15" s="64"/>
      <c r="C15" s="60"/>
      <c r="D15" s="56"/>
      <c r="E15" s="8"/>
      <c r="F15" s="49"/>
      <c r="G15" s="50"/>
    </row>
    <row r="16" spans="2:14" x14ac:dyDescent="0.25">
      <c r="B16" s="64"/>
      <c r="C16" s="60"/>
      <c r="D16" s="56"/>
      <c r="E16" s="8"/>
      <c r="F16" s="49"/>
      <c r="G16" s="50"/>
    </row>
    <row r="17" spans="2:8" x14ac:dyDescent="0.25">
      <c r="B17" s="64"/>
      <c r="C17" s="60"/>
      <c r="D17" s="56"/>
      <c r="E17" s="8"/>
      <c r="F17" s="49"/>
      <c r="G17" s="50"/>
    </row>
    <row r="18" spans="2:8" x14ac:dyDescent="0.25">
      <c r="B18" s="64"/>
      <c r="C18" s="60"/>
      <c r="D18" s="56"/>
      <c r="E18" s="8"/>
      <c r="F18" s="49"/>
      <c r="G18" s="50"/>
    </row>
    <row r="19" spans="2:8" x14ac:dyDescent="0.25">
      <c r="B19" s="66"/>
      <c r="C19" s="62"/>
      <c r="D19" s="58"/>
      <c r="E19" s="8"/>
      <c r="F19" s="49"/>
      <c r="G19" s="50"/>
      <c r="H19" s="8"/>
    </row>
    <row r="20" spans="2:8" x14ac:dyDescent="0.25">
      <c r="B20" s="64"/>
      <c r="C20" s="60"/>
      <c r="D20" s="56"/>
      <c r="E20" s="8"/>
      <c r="F20" s="49"/>
      <c r="G20" s="50"/>
      <c r="H20" s="8"/>
    </row>
    <row r="21" spans="2:8" x14ac:dyDescent="0.25">
      <c r="B21" s="65"/>
      <c r="C21" s="61"/>
      <c r="D21" s="57"/>
      <c r="E21" s="8"/>
      <c r="F21" s="51"/>
      <c r="G21" s="52"/>
      <c r="H21" s="8"/>
    </row>
    <row r="22" spans="2:8" x14ac:dyDescent="0.25">
      <c r="B22" s="5"/>
      <c r="C22" s="6"/>
      <c r="D22" s="7"/>
      <c r="E22" s="8"/>
      <c r="F22" s="8"/>
      <c r="G22" s="8"/>
      <c r="H22" s="8"/>
    </row>
    <row r="23" spans="2:8" x14ac:dyDescent="0.25">
      <c r="B23" s="74" t="s">
        <v>21</v>
      </c>
      <c r="C23" s="75"/>
      <c r="D23" s="76"/>
      <c r="E23" s="8"/>
      <c r="F23" s="8"/>
      <c r="G23" s="8"/>
      <c r="H23" s="8"/>
    </row>
    <row r="24" spans="2:8" x14ac:dyDescent="0.25">
      <c r="B24" s="19">
        <v>0</v>
      </c>
      <c r="C24" s="29">
        <v>0</v>
      </c>
      <c r="D24" s="20">
        <v>0</v>
      </c>
      <c r="E24" s="8"/>
      <c r="F24" s="36">
        <f t="shared" ref="F24:F53" si="0">($I$6*B24)+($K$6*C24)+($M$6*D24)</f>
        <v>0</v>
      </c>
      <c r="G24" s="37">
        <f t="shared" ref="G24:G53" si="1">($J$6*B24)+($L$6*C24)+($N$6*D24)</f>
        <v>0</v>
      </c>
      <c r="H24" s="8"/>
    </row>
    <row r="25" spans="2:8" x14ac:dyDescent="0.25">
      <c r="B25" s="21">
        <v>0</v>
      </c>
      <c r="C25" s="30">
        <v>0</v>
      </c>
      <c r="D25" s="22">
        <v>0.40500000000000003</v>
      </c>
      <c r="E25" s="8"/>
      <c r="F25" s="38">
        <f t="shared" si="0"/>
        <v>0</v>
      </c>
      <c r="G25" s="39">
        <f t="shared" si="1"/>
        <v>0.36668275377145754</v>
      </c>
      <c r="H25" s="8"/>
    </row>
    <row r="26" spans="2:8" x14ac:dyDescent="0.25">
      <c r="B26" s="23">
        <v>0.40500000000000003</v>
      </c>
      <c r="C26" s="29">
        <v>0</v>
      </c>
      <c r="D26" s="24">
        <v>0</v>
      </c>
      <c r="E26" s="8"/>
      <c r="F26" s="38">
        <f t="shared" si="0"/>
        <v>-0.26046621132876507</v>
      </c>
      <c r="G26" s="39">
        <f t="shared" si="1"/>
        <v>-0.13167678581828829</v>
      </c>
      <c r="H26" s="8"/>
    </row>
    <row r="27" spans="2:8" x14ac:dyDescent="0.25">
      <c r="B27" s="21">
        <v>0.40500000000000003</v>
      </c>
      <c r="C27" s="30">
        <v>0</v>
      </c>
      <c r="D27" s="22">
        <v>0.40500000000000003</v>
      </c>
      <c r="E27" s="8"/>
      <c r="F27" s="38">
        <f t="shared" si="0"/>
        <v>-0.26046621132876507</v>
      </c>
      <c r="G27" s="39">
        <f t="shared" si="1"/>
        <v>0.23500596795316925</v>
      </c>
      <c r="H27" s="8"/>
    </row>
    <row r="28" spans="2:8" x14ac:dyDescent="0.25">
      <c r="B28" s="23">
        <v>0.40500000000000003</v>
      </c>
      <c r="C28" s="29">
        <v>0.40500000000000003</v>
      </c>
      <c r="D28" s="24">
        <v>0</v>
      </c>
      <c r="E28" s="8"/>
      <c r="F28" s="38">
        <f t="shared" si="0"/>
        <v>4.9666587252808869E-2</v>
      </c>
      <c r="G28" s="39">
        <f t="shared" si="1"/>
        <v>-0.24226603558129783</v>
      </c>
      <c r="H28" s="8"/>
    </row>
    <row r="29" spans="2:8" x14ac:dyDescent="0.25">
      <c r="B29" s="21">
        <v>0.40500000000000003</v>
      </c>
      <c r="C29" s="30">
        <v>0.40500000000000003</v>
      </c>
      <c r="D29" s="22">
        <v>0.40500000000000003</v>
      </c>
      <c r="E29" s="8"/>
      <c r="F29" s="38">
        <f t="shared" si="0"/>
        <v>4.9666587252808869E-2</v>
      </c>
      <c r="G29" s="39">
        <f t="shared" si="1"/>
        <v>0.1244167181901597</v>
      </c>
      <c r="H29" s="8"/>
    </row>
    <row r="30" spans="2:8" x14ac:dyDescent="0.25">
      <c r="B30" s="25">
        <v>0</v>
      </c>
      <c r="C30" s="31">
        <v>0.40500000000000003</v>
      </c>
      <c r="D30" s="26">
        <v>0</v>
      </c>
      <c r="F30" s="38">
        <f t="shared" si="0"/>
        <v>0.31013279858157394</v>
      </c>
      <c r="G30" s="39">
        <f t="shared" si="1"/>
        <v>-0.11058924976300953</v>
      </c>
    </row>
    <row r="31" spans="2:8" x14ac:dyDescent="0.25">
      <c r="B31" s="27">
        <v>0</v>
      </c>
      <c r="C31" s="32">
        <v>0.40500000000000003</v>
      </c>
      <c r="D31" s="28">
        <v>0.40500000000000003</v>
      </c>
      <c r="F31" s="38">
        <f t="shared" si="0"/>
        <v>0.31013279858157394</v>
      </c>
      <c r="G31" s="39">
        <f t="shared" si="1"/>
        <v>0.25609350400844799</v>
      </c>
    </row>
    <row r="32" spans="2:8" x14ac:dyDescent="0.25">
      <c r="B32" s="44">
        <v>0</v>
      </c>
      <c r="C32" s="46">
        <v>0</v>
      </c>
      <c r="D32" s="45">
        <v>0</v>
      </c>
      <c r="F32" s="38">
        <f t="shared" ref="F32:F41" si="2">($I$6*B32)+($K$6*C32)+($M$6*D32)</f>
        <v>0</v>
      </c>
      <c r="G32" s="39">
        <f t="shared" ref="G32:G41" si="3">($J$6*B32)+($L$6*C32)+($N$6*D32)</f>
        <v>0</v>
      </c>
    </row>
    <row r="33" spans="2:7" x14ac:dyDescent="0.25">
      <c r="B33" s="25">
        <v>0.40500000000000003</v>
      </c>
      <c r="C33" s="31">
        <v>0</v>
      </c>
      <c r="D33" s="26">
        <v>0</v>
      </c>
      <c r="F33" s="38">
        <f t="shared" si="2"/>
        <v>-0.26046621132876507</v>
      </c>
      <c r="G33" s="39">
        <f t="shared" si="3"/>
        <v>-0.13167678581828829</v>
      </c>
    </row>
    <row r="34" spans="2:7" x14ac:dyDescent="0.25">
      <c r="B34" s="25">
        <v>0.40500000000000003</v>
      </c>
      <c r="C34" s="31">
        <v>0.40500000000000003</v>
      </c>
      <c r="D34" s="26">
        <v>0</v>
      </c>
      <c r="F34" s="38">
        <f t="shared" si="2"/>
        <v>4.9666587252808869E-2</v>
      </c>
      <c r="G34" s="39">
        <f t="shared" si="3"/>
        <v>-0.24226603558129783</v>
      </c>
    </row>
    <row r="35" spans="2:7" x14ac:dyDescent="0.25">
      <c r="B35" s="25">
        <v>0</v>
      </c>
      <c r="C35" s="31">
        <v>0.40500000000000003</v>
      </c>
      <c r="D35" s="26">
        <v>0</v>
      </c>
      <c r="F35" s="38">
        <f t="shared" si="2"/>
        <v>0.31013279858157394</v>
      </c>
      <c r="G35" s="39">
        <f t="shared" si="3"/>
        <v>-0.11058924976300953</v>
      </c>
    </row>
    <row r="36" spans="2:7" x14ac:dyDescent="0.25">
      <c r="B36" s="27">
        <v>0</v>
      </c>
      <c r="C36" s="32">
        <v>0</v>
      </c>
      <c r="D36" s="28">
        <v>0</v>
      </c>
      <c r="F36" s="38">
        <f t="shared" si="2"/>
        <v>0</v>
      </c>
      <c r="G36" s="39">
        <f t="shared" si="3"/>
        <v>0</v>
      </c>
    </row>
    <row r="37" spans="2:7" x14ac:dyDescent="0.25">
      <c r="B37" s="44">
        <v>0</v>
      </c>
      <c r="C37" s="46">
        <v>0</v>
      </c>
      <c r="D37" s="45">
        <v>0.40500000000000003</v>
      </c>
      <c r="F37" s="38">
        <f t="shared" si="2"/>
        <v>0</v>
      </c>
      <c r="G37" s="39">
        <f t="shared" si="3"/>
        <v>0.36668275377145754</v>
      </c>
    </row>
    <row r="38" spans="2:7" x14ac:dyDescent="0.25">
      <c r="B38" s="25">
        <v>0.40500000000000003</v>
      </c>
      <c r="C38" s="31">
        <v>0</v>
      </c>
      <c r="D38" s="26">
        <v>0.40500000000000003</v>
      </c>
      <c r="F38" s="38">
        <f t="shared" si="2"/>
        <v>-0.26046621132876507</v>
      </c>
      <c r="G38" s="39">
        <f t="shared" si="3"/>
        <v>0.23500596795316925</v>
      </c>
    </row>
    <row r="39" spans="2:7" x14ac:dyDescent="0.25">
      <c r="B39" s="25">
        <v>0.40500000000000003</v>
      </c>
      <c r="C39" s="31">
        <v>0.40500000000000003</v>
      </c>
      <c r="D39" s="26">
        <v>0.40500000000000003</v>
      </c>
      <c r="F39" s="38">
        <f t="shared" si="2"/>
        <v>4.9666587252808869E-2</v>
      </c>
      <c r="G39" s="39">
        <f t="shared" si="3"/>
        <v>0.1244167181901597</v>
      </c>
    </row>
    <row r="40" spans="2:7" x14ac:dyDescent="0.25">
      <c r="B40" s="25">
        <v>0</v>
      </c>
      <c r="C40" s="31">
        <v>0.40500000000000003</v>
      </c>
      <c r="D40" s="26">
        <v>0.40500000000000003</v>
      </c>
      <c r="F40" s="38">
        <f t="shared" si="2"/>
        <v>0.31013279858157394</v>
      </c>
      <c r="G40" s="39">
        <f t="shared" si="3"/>
        <v>0.25609350400844799</v>
      </c>
    </row>
    <row r="41" spans="2:7" x14ac:dyDescent="0.25">
      <c r="B41" s="27">
        <v>0</v>
      </c>
      <c r="C41" s="32">
        <v>0</v>
      </c>
      <c r="D41" s="28">
        <v>0.40500000000000003</v>
      </c>
      <c r="F41" s="40">
        <f t="shared" si="2"/>
        <v>0</v>
      </c>
      <c r="G41" s="41">
        <f t="shared" si="3"/>
        <v>0.36668275377145754</v>
      </c>
    </row>
    <row r="42" spans="2:7" x14ac:dyDescent="0.25">
      <c r="F42" s="8"/>
      <c r="G42" s="8"/>
    </row>
    <row r="43" spans="2:7" x14ac:dyDescent="0.25">
      <c r="B43" s="69" t="s">
        <v>12</v>
      </c>
      <c r="C43" s="70"/>
      <c r="D43" s="71"/>
      <c r="F43" s="8"/>
      <c r="G43" s="8"/>
    </row>
    <row r="44" spans="2:7" x14ac:dyDescent="0.25">
      <c r="B44" s="23">
        <v>-0.1</v>
      </c>
      <c r="C44" s="33">
        <v>0</v>
      </c>
      <c r="D44" s="34">
        <v>0</v>
      </c>
      <c r="F44" s="36">
        <f t="shared" si="0"/>
        <v>6.431264477253458E-2</v>
      </c>
      <c r="G44" s="37">
        <f t="shared" si="1"/>
        <v>3.2512786621799579E-2</v>
      </c>
    </row>
    <row r="45" spans="2:7" x14ac:dyDescent="0.25">
      <c r="B45" s="21">
        <v>0.5</v>
      </c>
      <c r="C45" s="17">
        <v>0</v>
      </c>
      <c r="D45" s="35">
        <v>0</v>
      </c>
      <c r="F45" s="40">
        <f t="shared" si="0"/>
        <v>-0.32156322386267289</v>
      </c>
      <c r="G45" s="41">
        <f t="shared" si="1"/>
        <v>-0.16256393310899789</v>
      </c>
    </row>
    <row r="46" spans="2:7" x14ac:dyDescent="0.25">
      <c r="B46" s="5"/>
      <c r="C46" s="6"/>
      <c r="D46" s="7"/>
      <c r="E46" s="8"/>
      <c r="F46" s="8"/>
      <c r="G46" s="8"/>
    </row>
    <row r="47" spans="2:7" x14ac:dyDescent="0.25">
      <c r="B47" s="72" t="s">
        <v>14</v>
      </c>
      <c r="C47" s="72"/>
      <c r="D47" s="72"/>
      <c r="F47" s="8"/>
      <c r="G47" s="8"/>
    </row>
    <row r="48" spans="2:7" x14ac:dyDescent="0.25">
      <c r="B48" s="23">
        <v>0</v>
      </c>
      <c r="C48" s="43">
        <v>-0.1</v>
      </c>
      <c r="D48" s="34">
        <v>0</v>
      </c>
      <c r="F48" s="36">
        <f t="shared" si="0"/>
        <v>-7.6575999649771354E-2</v>
      </c>
      <c r="G48" s="37">
        <f t="shared" si="1"/>
        <v>2.7305987595804822E-2</v>
      </c>
    </row>
    <row r="49" spans="2:8" x14ac:dyDescent="0.25">
      <c r="B49" s="21">
        <v>0</v>
      </c>
      <c r="C49" s="17">
        <v>0.5</v>
      </c>
      <c r="D49" s="35">
        <v>0</v>
      </c>
      <c r="F49" s="40">
        <f t="shared" si="0"/>
        <v>0.38287999824885671</v>
      </c>
      <c r="G49" s="41">
        <f t="shared" si="1"/>
        <v>-0.1365299379790241</v>
      </c>
    </row>
    <row r="50" spans="2:8" x14ac:dyDescent="0.25">
      <c r="B50" s="5"/>
      <c r="C50" s="6"/>
      <c r="D50" s="7"/>
      <c r="E50" s="8"/>
      <c r="F50" s="8"/>
      <c r="G50" s="8"/>
    </row>
    <row r="51" spans="2:8" x14ac:dyDescent="0.25">
      <c r="B51" s="73" t="s">
        <v>13</v>
      </c>
      <c r="C51" s="73"/>
      <c r="D51" s="73"/>
      <c r="F51" s="8"/>
      <c r="G51" s="8"/>
    </row>
    <row r="52" spans="2:8" x14ac:dyDescent="0.25">
      <c r="B52" s="23">
        <v>0</v>
      </c>
      <c r="C52" s="33">
        <v>0</v>
      </c>
      <c r="D52" s="34">
        <v>-0.1</v>
      </c>
      <c r="F52" s="36">
        <f t="shared" si="0"/>
        <v>0</v>
      </c>
      <c r="G52" s="37">
        <f t="shared" si="1"/>
        <v>-9.0538951548508037E-2</v>
      </c>
    </row>
    <row r="53" spans="2:8" x14ac:dyDescent="0.25">
      <c r="B53" s="21">
        <v>0</v>
      </c>
      <c r="C53" s="17">
        <v>0</v>
      </c>
      <c r="D53" s="35">
        <v>0.5</v>
      </c>
      <c r="F53" s="40">
        <f t="shared" si="0"/>
        <v>0</v>
      </c>
      <c r="G53" s="41">
        <f t="shared" si="1"/>
        <v>0.45269475774254014</v>
      </c>
    </row>
    <row r="54" spans="2:8" x14ac:dyDescent="0.25">
      <c r="F54" s="8"/>
      <c r="G54" s="8"/>
      <c r="H54" s="8"/>
    </row>
    <row r="55" spans="2:8" x14ac:dyDescent="0.25">
      <c r="B55" s="5"/>
      <c r="C55" s="6"/>
      <c r="D55" s="7"/>
      <c r="E55" s="8"/>
      <c r="F55" s="8"/>
      <c r="G55" s="8"/>
      <c r="H55" s="8"/>
    </row>
    <row r="56" spans="2:8" x14ac:dyDescent="0.25">
      <c r="B56" s="5"/>
      <c r="C56" s="6"/>
      <c r="D56" s="7"/>
      <c r="E56" s="8"/>
      <c r="F56" s="8"/>
      <c r="G56" s="8"/>
      <c r="H56" s="8"/>
    </row>
    <row r="57" spans="2:8" x14ac:dyDescent="0.25">
      <c r="B57" s="5"/>
      <c r="C57" s="6"/>
      <c r="D57" s="7"/>
      <c r="E57" s="8"/>
      <c r="F57" s="8"/>
      <c r="G57" s="8"/>
      <c r="H57" s="8"/>
    </row>
    <row r="58" spans="2:8" x14ac:dyDescent="0.25">
      <c r="B58" s="5"/>
      <c r="C58" s="6"/>
      <c r="D58" s="7"/>
      <c r="E58" s="8"/>
      <c r="F58" s="8"/>
      <c r="G58" s="8"/>
      <c r="H58" s="8"/>
    </row>
    <row r="59" spans="2:8" x14ac:dyDescent="0.25">
      <c r="B59" s="5"/>
      <c r="C59" s="6"/>
      <c r="D59" s="7"/>
      <c r="E59" s="8"/>
      <c r="F59" s="8"/>
      <c r="G59" s="8"/>
      <c r="H59" s="8"/>
    </row>
    <row r="60" spans="2:8" x14ac:dyDescent="0.25">
      <c r="B60" s="5"/>
      <c r="C60" s="6"/>
      <c r="D60" s="7"/>
      <c r="E60" s="8"/>
      <c r="F60" s="8"/>
      <c r="G60" s="8"/>
      <c r="H60" s="8"/>
    </row>
    <row r="61" spans="2:8" x14ac:dyDescent="0.25">
      <c r="B61" s="5"/>
      <c r="C61" s="6"/>
      <c r="D61" s="7"/>
      <c r="E61" s="8"/>
      <c r="F61" s="8"/>
      <c r="G61" s="8"/>
      <c r="H61" s="8"/>
    </row>
    <row r="62" spans="2:8" x14ac:dyDescent="0.25">
      <c r="B62" s="5"/>
      <c r="C62" s="6"/>
      <c r="D62" s="7"/>
      <c r="E62" s="8"/>
      <c r="F62" s="8"/>
      <c r="G62" s="8"/>
      <c r="H62" s="8"/>
    </row>
    <row r="63" spans="2:8" x14ac:dyDescent="0.25">
      <c r="B63" s="5"/>
      <c r="C63" s="6"/>
      <c r="D63" s="7"/>
      <c r="E63" s="8"/>
      <c r="F63" s="8"/>
      <c r="G63" s="8"/>
      <c r="H63" s="8"/>
    </row>
    <row r="64" spans="2:8" x14ac:dyDescent="0.25">
      <c r="B64" s="5"/>
      <c r="C64" s="6"/>
      <c r="D64" s="7"/>
      <c r="E64" s="8"/>
      <c r="F64" s="8"/>
      <c r="G64" s="8"/>
      <c r="H64" s="8"/>
    </row>
    <row r="65" spans="2:8" x14ac:dyDescent="0.25">
      <c r="B65" s="5"/>
      <c r="C65" s="6"/>
      <c r="D65" s="7"/>
      <c r="E65" s="8"/>
      <c r="F65" s="8"/>
      <c r="G65" s="8"/>
      <c r="H65" s="8"/>
    </row>
    <row r="66" spans="2:8" x14ac:dyDescent="0.25">
      <c r="B66" s="5"/>
      <c r="C66" s="6"/>
      <c r="D66" s="7"/>
      <c r="E66" s="8"/>
      <c r="F66" s="8"/>
      <c r="G66" s="8"/>
      <c r="H66" s="8"/>
    </row>
    <row r="67" spans="2:8" x14ac:dyDescent="0.25">
      <c r="B67" s="5"/>
      <c r="C67" s="6"/>
      <c r="D67" s="7"/>
      <c r="E67" s="8"/>
      <c r="F67" s="8"/>
      <c r="G67" s="8"/>
      <c r="H67" s="8"/>
    </row>
    <row r="68" spans="2:8" x14ac:dyDescent="0.25">
      <c r="B68" s="5"/>
      <c r="C68" s="6"/>
      <c r="D68" s="7"/>
      <c r="E68" s="8"/>
      <c r="F68" s="8"/>
      <c r="G68" s="8"/>
      <c r="H68" s="8"/>
    </row>
    <row r="69" spans="2:8" x14ac:dyDescent="0.25">
      <c r="B69" s="5"/>
      <c r="C69" s="6"/>
      <c r="D69" s="7"/>
      <c r="E69" s="8"/>
      <c r="F69" s="8"/>
      <c r="G69" s="8"/>
      <c r="H69" s="8"/>
    </row>
    <row r="70" spans="2:8" x14ac:dyDescent="0.25">
      <c r="B70" s="5"/>
      <c r="C70" s="6"/>
      <c r="D70" s="7"/>
      <c r="E70" s="8"/>
      <c r="F70" s="8"/>
      <c r="G70" s="8"/>
      <c r="H70" s="8"/>
    </row>
    <row r="71" spans="2:8" x14ac:dyDescent="0.25">
      <c r="B71" s="5"/>
      <c r="C71" s="6"/>
      <c r="D71" s="7"/>
      <c r="E71" s="8"/>
      <c r="F71" s="8"/>
      <c r="G71" s="8"/>
      <c r="H71" s="8"/>
    </row>
    <row r="72" spans="2:8" x14ac:dyDescent="0.25">
      <c r="B72" s="5"/>
      <c r="C72" s="6"/>
      <c r="D72" s="7"/>
      <c r="E72" s="8"/>
      <c r="F72" s="8"/>
      <c r="G72" s="8"/>
      <c r="H72" s="8"/>
    </row>
    <row r="73" spans="2:8" x14ac:dyDescent="0.25">
      <c r="B73" s="5"/>
      <c r="C73" s="6"/>
      <c r="D73" s="7"/>
      <c r="E73" s="8"/>
      <c r="F73" s="8"/>
      <c r="G73" s="8"/>
      <c r="H73" s="8"/>
    </row>
    <row r="74" spans="2:8" x14ac:dyDescent="0.25">
      <c r="B74" s="5"/>
      <c r="C74" s="6"/>
      <c r="D74" s="7"/>
      <c r="E74" s="8"/>
      <c r="F74" s="8"/>
      <c r="G74" s="8"/>
      <c r="H74" s="8"/>
    </row>
    <row r="75" spans="2:8" x14ac:dyDescent="0.25">
      <c r="B75" s="5"/>
      <c r="C75" s="6"/>
      <c r="D75" s="7"/>
      <c r="E75" s="8"/>
      <c r="F75" s="8"/>
      <c r="G75" s="8"/>
      <c r="H75" s="8"/>
    </row>
    <row r="76" spans="2:8" x14ac:dyDescent="0.25">
      <c r="B76" s="5"/>
      <c r="C76" s="6"/>
      <c r="D76" s="7"/>
      <c r="E76" s="8"/>
      <c r="F76" s="8"/>
      <c r="G76" s="8"/>
      <c r="H76" s="8"/>
    </row>
    <row r="77" spans="2:8" x14ac:dyDescent="0.25">
      <c r="B77" s="5"/>
      <c r="C77" s="6"/>
      <c r="D77" s="7"/>
      <c r="E77" s="8"/>
      <c r="F77" s="8"/>
      <c r="G77" s="8"/>
      <c r="H77" s="8"/>
    </row>
    <row r="78" spans="2:8" x14ac:dyDescent="0.25">
      <c r="B78" s="5"/>
      <c r="C78" s="6"/>
      <c r="D78" s="7"/>
      <c r="E78" s="8"/>
      <c r="F78" s="8"/>
      <c r="G78" s="8"/>
      <c r="H78" s="8"/>
    </row>
    <row r="79" spans="2:8" x14ac:dyDescent="0.25">
      <c r="B79" s="5"/>
      <c r="C79" s="6"/>
      <c r="D79" s="7"/>
      <c r="E79" s="8"/>
      <c r="F79" s="8"/>
      <c r="G79" s="8"/>
      <c r="H79" s="8"/>
    </row>
    <row r="80" spans="2:8" x14ac:dyDescent="0.25">
      <c r="B80" s="5"/>
      <c r="C80" s="6"/>
      <c r="D80" s="7"/>
      <c r="E80" s="8"/>
      <c r="F80" s="8"/>
      <c r="G80" s="8"/>
      <c r="H80" s="8"/>
    </row>
    <row r="81" spans="2:8" x14ac:dyDescent="0.25">
      <c r="B81" s="5"/>
      <c r="C81" s="6"/>
      <c r="D81" s="7"/>
      <c r="E81" s="8"/>
      <c r="F81" s="8"/>
      <c r="G81" s="8"/>
      <c r="H81" s="8"/>
    </row>
    <row r="82" spans="2:8" x14ac:dyDescent="0.25">
      <c r="B82" s="5"/>
      <c r="C82" s="6"/>
      <c r="D82" s="7"/>
      <c r="E82" s="8"/>
      <c r="F82" s="8"/>
      <c r="G82" s="8"/>
      <c r="H82" s="8"/>
    </row>
    <row r="83" spans="2:8" x14ac:dyDescent="0.25">
      <c r="B83" s="5"/>
      <c r="C83" s="6"/>
      <c r="D83" s="7"/>
      <c r="E83" s="8"/>
      <c r="F83" s="8"/>
      <c r="G83" s="8"/>
      <c r="H83" s="8"/>
    </row>
    <row r="84" spans="2:8" x14ac:dyDescent="0.25">
      <c r="B84" s="5"/>
      <c r="C84" s="6"/>
      <c r="D84" s="7"/>
      <c r="E84" s="8"/>
      <c r="F84" s="8"/>
      <c r="G84" s="8"/>
      <c r="H84" s="8"/>
    </row>
    <row r="85" spans="2:8" x14ac:dyDescent="0.25">
      <c r="B85" s="5"/>
      <c r="C85" s="6"/>
      <c r="D85" s="7"/>
      <c r="E85" s="8"/>
      <c r="F85" s="8"/>
      <c r="G85" s="8"/>
      <c r="H85" s="8"/>
    </row>
    <row r="86" spans="2:8" x14ac:dyDescent="0.25">
      <c r="B86" s="5"/>
      <c r="C86" s="6"/>
      <c r="D86" s="7"/>
      <c r="E86" s="8"/>
      <c r="F86" s="8"/>
      <c r="G86" s="8"/>
      <c r="H86" s="8"/>
    </row>
    <row r="87" spans="2:8" x14ac:dyDescent="0.25">
      <c r="B87" s="5"/>
      <c r="C87" s="6"/>
      <c r="D87" s="7"/>
      <c r="E87" s="8"/>
      <c r="F87" s="8"/>
      <c r="G87" s="8"/>
      <c r="H87" s="8"/>
    </row>
    <row r="88" spans="2:8" x14ac:dyDescent="0.25">
      <c r="B88" s="5"/>
      <c r="C88" s="6"/>
      <c r="D88" s="7"/>
      <c r="E88" s="8"/>
      <c r="F88" s="8"/>
      <c r="G88" s="8"/>
      <c r="H88" s="8"/>
    </row>
    <row r="89" spans="2:8" x14ac:dyDescent="0.25">
      <c r="B89" s="5"/>
      <c r="C89" s="6"/>
      <c r="D89" s="7"/>
      <c r="E89" s="8"/>
      <c r="F89" s="8"/>
      <c r="G89" s="8"/>
      <c r="H89" s="8"/>
    </row>
    <row r="90" spans="2:8" x14ac:dyDescent="0.25">
      <c r="B90" s="5"/>
      <c r="C90" s="6"/>
      <c r="D90" s="7"/>
      <c r="E90" s="8"/>
      <c r="F90" s="8"/>
      <c r="G90" s="8"/>
      <c r="H90" s="8"/>
    </row>
    <row r="91" spans="2:8" x14ac:dyDescent="0.25">
      <c r="B91" s="5"/>
      <c r="C91" s="6"/>
      <c r="D91" s="7"/>
      <c r="E91" s="8"/>
      <c r="F91" s="8"/>
      <c r="G91" s="8"/>
      <c r="H91" s="8"/>
    </row>
    <row r="92" spans="2:8" x14ac:dyDescent="0.25">
      <c r="B92" s="5"/>
      <c r="C92" s="6"/>
      <c r="D92" s="7"/>
      <c r="E92" s="8"/>
      <c r="F92" s="8"/>
      <c r="G92" s="8"/>
      <c r="H92" s="8"/>
    </row>
    <row r="93" spans="2:8" x14ac:dyDescent="0.25">
      <c r="B93" s="5"/>
      <c r="C93" s="6"/>
      <c r="D93" s="7"/>
      <c r="E93" s="8"/>
      <c r="F93" s="8"/>
      <c r="G93" s="8"/>
      <c r="H93" s="8"/>
    </row>
  </sheetData>
  <mergeCells count="9">
    <mergeCell ref="C2:N2"/>
    <mergeCell ref="I4:N4"/>
    <mergeCell ref="B43:D43"/>
    <mergeCell ref="B47:D47"/>
    <mergeCell ref="B51:D51"/>
    <mergeCell ref="B7:D7"/>
    <mergeCell ref="B23:D23"/>
    <mergeCell ref="B4:D4"/>
    <mergeCell ref="F4:G4"/>
  </mergeCells>
  <phoneticPr fontId="7" type="noConversion"/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Scroll Bar 20">
              <controlPr defaultSize="0" autoPict="0">
                <anchor moveWithCells="1">
                  <from>
                    <xdr:col>14</xdr:col>
                    <xdr:colOff>171450</xdr:colOff>
                    <xdr:row>14</xdr:row>
                    <xdr:rowOff>76200</xdr:rowOff>
                  </from>
                  <to>
                    <xdr:col>14</xdr:col>
                    <xdr:colOff>400050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Scroll Bar 22">
              <controlPr defaultSize="0" autoPict="0">
                <anchor moveWithCells="1">
                  <from>
                    <xdr:col>8</xdr:col>
                    <xdr:colOff>428625</xdr:colOff>
                    <xdr:row>32</xdr:row>
                    <xdr:rowOff>114300</xdr:rowOff>
                  </from>
                  <to>
                    <xdr:col>13</xdr:col>
                    <xdr:colOff>381000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Spinner 23">
              <controlPr defaultSize="0" autoPict="0">
                <anchor moveWithCells="1" sizeWithCells="1">
                  <from>
                    <xdr:col>9</xdr:col>
                    <xdr:colOff>85725</xdr:colOff>
                    <xdr:row>11</xdr:row>
                    <xdr:rowOff>38100</xdr:rowOff>
                  </from>
                  <to>
                    <xdr:col>9</xdr:col>
                    <xdr:colOff>485775</xdr:colOff>
                    <xdr:row>12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Maclab</dc:creator>
  <cp:lastModifiedBy>Maclab</cp:lastModifiedBy>
  <dcterms:created xsi:type="dcterms:W3CDTF">2017-01-18T11:55:14Z</dcterms:created>
  <dcterms:modified xsi:type="dcterms:W3CDTF">2020-11-16T09:45:18Z</dcterms:modified>
</cp:coreProperties>
</file>